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120" windowWidth="16035" windowHeight="9120"/>
  </bookViews>
  <sheets>
    <sheet name="水道料金計算" sheetId="3" r:id="rId1"/>
  </sheets>
  <calcPr calcId="162913"/>
</workbook>
</file>

<file path=xl/calcChain.xml><?xml version="1.0" encoding="utf-8"?>
<calcChain xmlns="http://schemas.openxmlformats.org/spreadsheetml/2006/main">
  <c r="I8" i="3" l="1"/>
  <c r="G7" i="3"/>
  <c r="H7" i="3" s="1"/>
  <c r="K8" i="3"/>
  <c r="H11" i="3" l="1"/>
  <c r="I11" i="3" s="1"/>
  <c r="H8" i="3"/>
  <c r="H9" i="3"/>
  <c r="I9" i="3" s="1"/>
  <c r="H12" i="3"/>
  <c r="I12" i="3" s="1"/>
  <c r="H10" i="3"/>
  <c r="I10" i="3" s="1"/>
  <c r="H13" i="3"/>
  <c r="I13" i="3" s="1"/>
  <c r="J7" i="3"/>
  <c r="H14" i="3" l="1"/>
  <c r="I14" i="3"/>
  <c r="J9" i="3"/>
  <c r="K9" i="3" s="1"/>
  <c r="J13" i="3"/>
  <c r="K13" i="3" s="1"/>
  <c r="J8" i="3"/>
  <c r="J12" i="3"/>
  <c r="K12" i="3" s="1"/>
  <c r="J10" i="3"/>
  <c r="K10" i="3" s="1"/>
  <c r="J11" i="3"/>
  <c r="K11" i="3" s="1"/>
  <c r="J14" i="3" l="1"/>
  <c r="K14" i="3"/>
  <c r="I16" i="3" s="1"/>
  <c r="C4" i="3" s="1"/>
</calcChain>
</file>

<file path=xl/sharedStrings.xml><?xml version="1.0" encoding="utf-8"?>
<sst xmlns="http://schemas.openxmlformats.org/spreadsheetml/2006/main" count="20" uniqueCount="20">
  <si>
    <r>
      <t>２か月分の使用数量を右の</t>
    </r>
    <r>
      <rPr>
        <b/>
        <sz val="12"/>
        <color indexed="12"/>
        <rFont val="ＭＳ ゴシック"/>
        <family val="3"/>
        <charset val="128"/>
      </rPr>
      <t>青マス</t>
    </r>
    <r>
      <rPr>
        <b/>
        <sz val="12"/>
        <rFont val="ＭＳ ゴシック"/>
        <family val="3"/>
        <charset val="128"/>
      </rPr>
      <t>に入力して下さい。→→</t>
    </r>
    <rPh sb="2" eb="3">
      <t>ゲツ</t>
    </rPh>
    <rPh sb="3" eb="4">
      <t>フン</t>
    </rPh>
    <rPh sb="5" eb="7">
      <t>シヨウ</t>
    </rPh>
    <rPh sb="7" eb="8">
      <t>スウ</t>
    </rPh>
    <rPh sb="8" eb="9">
      <t>リョウ</t>
    </rPh>
    <rPh sb="10" eb="11">
      <t>ミギ</t>
    </rPh>
    <rPh sb="12" eb="13">
      <t>アオ</t>
    </rPh>
    <rPh sb="16" eb="18">
      <t>ニュウリョク</t>
    </rPh>
    <rPh sb="20" eb="21">
      <t>クダ</t>
    </rPh>
    <phoneticPr fontId="3"/>
  </si>
  <si>
    <t>立方ﾒｰﾄﾙ</t>
    <rPh sb="0" eb="2">
      <t>リッポウ</t>
    </rPh>
    <phoneticPr fontId="3"/>
  </si>
  <si>
    <t>円です。（税込）</t>
    <rPh sb="0" eb="1">
      <t>エン</t>
    </rPh>
    <rPh sb="5" eb="6">
      <t>ゼイ</t>
    </rPh>
    <rPh sb="6" eb="7">
      <t>コ</t>
    </rPh>
    <phoneticPr fontId="3"/>
  </si>
  <si>
    <t>単価</t>
    <rPh sb="0" eb="2">
      <t>タンカ</t>
    </rPh>
    <phoneticPr fontId="3"/>
  </si>
  <si>
    <t>前月分使用数量</t>
    <rPh sb="0" eb="2">
      <t>ゼンゲツ</t>
    </rPh>
    <rPh sb="2" eb="3">
      <t>フン</t>
    </rPh>
    <rPh sb="3" eb="5">
      <t>シヨウ</t>
    </rPh>
    <rPh sb="5" eb="7">
      <t>スウリョウ</t>
    </rPh>
    <phoneticPr fontId="3"/>
  </si>
  <si>
    <t>前月分使用料</t>
    <rPh sb="0" eb="2">
      <t>ゼンゲツ</t>
    </rPh>
    <rPh sb="2" eb="3">
      <t>フン</t>
    </rPh>
    <rPh sb="3" eb="5">
      <t>シヨウ</t>
    </rPh>
    <rPh sb="5" eb="6">
      <t>リョウ</t>
    </rPh>
    <phoneticPr fontId="3"/>
  </si>
  <si>
    <t>後月分使用数量</t>
    <rPh sb="0" eb="2">
      <t>シツキ</t>
    </rPh>
    <rPh sb="2" eb="3">
      <t>フン</t>
    </rPh>
    <rPh sb="3" eb="5">
      <t>シヨウ</t>
    </rPh>
    <rPh sb="5" eb="7">
      <t>スウリョウ</t>
    </rPh>
    <phoneticPr fontId="3"/>
  </si>
  <si>
    <t>後月分使用料</t>
    <rPh sb="0" eb="2">
      <t>シツキ</t>
    </rPh>
    <rPh sb="2" eb="3">
      <t>フン</t>
    </rPh>
    <rPh sb="3" eb="5">
      <t>シヨウ</t>
    </rPh>
    <rPh sb="5" eb="6">
      <t>リョウ</t>
    </rPh>
    <phoneticPr fontId="3"/>
  </si>
  <si>
    <t>使用水量を整数にします</t>
    <rPh sb="0" eb="2">
      <t>シヨウ</t>
    </rPh>
    <rPh sb="2" eb="4">
      <t>スイリョウ</t>
    </rPh>
    <rPh sb="5" eb="7">
      <t>セイスウ</t>
    </rPh>
    <phoneticPr fontId="3"/>
  </si>
  <si>
    <t>合　計</t>
    <rPh sb="0" eb="1">
      <t>ゴウ</t>
    </rPh>
    <rPh sb="2" eb="3">
      <t>ケイ</t>
    </rPh>
    <phoneticPr fontId="3"/>
  </si>
  <si>
    <t>前月分・後月分使用料（税込み）</t>
    <rPh sb="0" eb="2">
      <t>ゼンゲツ</t>
    </rPh>
    <rPh sb="2" eb="3">
      <t>フン</t>
    </rPh>
    <rPh sb="4" eb="5">
      <t>ゴ</t>
    </rPh>
    <rPh sb="5" eb="6">
      <t>ゲツ</t>
    </rPh>
    <rPh sb="6" eb="7">
      <t>フン</t>
    </rPh>
    <rPh sb="7" eb="9">
      <t>シヨウ</t>
    </rPh>
    <rPh sb="9" eb="10">
      <t>リョウ</t>
    </rPh>
    <rPh sb="11" eb="12">
      <t>ゼイ</t>
    </rPh>
    <rPh sb="12" eb="13">
      <t>コ</t>
    </rPh>
    <phoneticPr fontId="3"/>
  </si>
  <si>
    <r>
      <t>メーター口径が　</t>
    </r>
    <r>
      <rPr>
        <b/>
        <sz val="12"/>
        <color indexed="10"/>
        <rFont val="ＭＳ ゴシック"/>
        <family val="3"/>
        <charset val="128"/>
      </rPr>
      <t>１３ｍｍ　</t>
    </r>
    <r>
      <rPr>
        <b/>
        <sz val="12"/>
        <rFont val="ＭＳ ゴシック"/>
        <family val="3"/>
        <charset val="128"/>
      </rPr>
      <t>の水道料金を計算します。</t>
    </r>
    <rPh sb="4" eb="6">
      <t>コウケイ</t>
    </rPh>
    <rPh sb="14" eb="16">
      <t>スイドウ</t>
    </rPh>
    <rPh sb="16" eb="18">
      <t>リョウキン</t>
    </rPh>
    <rPh sb="19" eb="21">
      <t>ケイサン</t>
    </rPh>
    <phoneticPr fontId="3"/>
  </si>
  <si>
    <t>２か月分の水道料金は</t>
    <rPh sb="2" eb="3">
      <t>ゲツ</t>
    </rPh>
    <rPh sb="3" eb="4">
      <t>フン</t>
    </rPh>
    <rPh sb="5" eb="7">
      <t>スイドウ</t>
    </rPh>
    <rPh sb="7" eb="9">
      <t>リョウキン</t>
    </rPh>
    <phoneticPr fontId="3"/>
  </si>
  <si>
    <t>使用水量がゼロでも、基本料金が必要です。</t>
    <rPh sb="0" eb="2">
      <t>シヨウ</t>
    </rPh>
    <rPh sb="2" eb="4">
      <t>スイリョウ</t>
    </rPh>
    <rPh sb="10" eb="12">
      <t>キホン</t>
    </rPh>
    <rPh sb="12" eb="13">
      <t>リョウ</t>
    </rPh>
    <rPh sb="13" eb="14">
      <t>キン</t>
    </rPh>
    <rPh sb="15" eb="17">
      <t>ヒツヨウ</t>
    </rPh>
    <phoneticPr fontId="3"/>
  </si>
  <si>
    <t>基本料金</t>
    <rPh sb="0" eb="2">
      <t>キホン</t>
    </rPh>
    <rPh sb="2" eb="3">
      <t>リョウ</t>
    </rPh>
    <rPh sb="3" eb="4">
      <t>キン</t>
    </rPh>
    <phoneticPr fontId="3"/>
  </si>
  <si>
    <t>1～10</t>
    <phoneticPr fontId="3"/>
  </si>
  <si>
    <t>11～20</t>
    <phoneticPr fontId="3"/>
  </si>
  <si>
    <t>21～50</t>
    <phoneticPr fontId="3"/>
  </si>
  <si>
    <t>51～80</t>
    <phoneticPr fontId="3"/>
  </si>
  <si>
    <t xml:space="preserve">81～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</si>
</sst>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0_);[Red]\(#,##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2" borderId="1" xfId="0" applyFont="1" applyFill="1" applyBorder="1" applyAlignment="1">
      <alignment vertical="center" wrapText="1"/>
    </xf>
    <xf numFmtId="176" fontId="6" fillId="3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38" fontId="6" fillId="2" borderId="3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4" borderId="1" xfId="0" applyNumberFormat="1" applyFont="1" applyFill="1" applyBorder="1">
      <alignment vertical="center"/>
    </xf>
    <xf numFmtId="0" fontId="4" fillId="5" borderId="2" xfId="0" applyFont="1" applyFill="1" applyBorder="1">
      <alignment vertical="center"/>
    </xf>
    <xf numFmtId="0" fontId="2" fillId="5" borderId="3" xfId="0" applyFont="1" applyFill="1" applyBorder="1">
      <alignment vertical="center"/>
    </xf>
    <xf numFmtId="38" fontId="4" fillId="5" borderId="1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6" borderId="0" xfId="0" applyFont="1" applyFill="1" applyAlignment="1">
      <alignment vertical="center"/>
    </xf>
    <xf numFmtId="0" fontId="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2" fillId="6" borderId="0" xfId="0" applyFont="1" applyFill="1" applyBorder="1" applyAlignment="1">
      <alignment horizontal="center" vertical="center"/>
    </xf>
    <xf numFmtId="4" fontId="2" fillId="0" borderId="1" xfId="0" applyNumberFormat="1" applyFont="1" applyFill="1" applyBorder="1">
      <alignment vertical="center"/>
    </xf>
    <xf numFmtId="40" fontId="2" fillId="0" borderId="1" xfId="1" applyNumberFormat="1" applyFont="1" applyFill="1" applyBorder="1">
      <alignment vertical="center"/>
    </xf>
    <xf numFmtId="40" fontId="2" fillId="7" borderId="1" xfId="1" applyNumberFormat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177" fontId="2" fillId="8" borderId="1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3" sqref="C3"/>
    </sheetView>
  </sheetViews>
  <sheetFormatPr defaultRowHeight="13.5" x14ac:dyDescent="0.15"/>
  <cols>
    <col min="1" max="1" width="10.625" customWidth="1"/>
    <col min="2" max="2" width="35.625" customWidth="1"/>
    <col min="3" max="3" width="20.625" customWidth="1"/>
    <col min="4" max="4" width="30.5" customWidth="1"/>
    <col min="5" max="5" width="15" customWidth="1"/>
    <col min="6" max="6" width="25.125" hidden="1" customWidth="1"/>
    <col min="7" max="12" width="15.125" hidden="1" customWidth="1"/>
  </cols>
  <sheetData>
    <row r="1" spans="1:12" s="11" customFormat="1" ht="50.1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1" customFormat="1" ht="75" customHeight="1" x14ac:dyDescent="0.15">
      <c r="A2" s="24"/>
      <c r="B2" s="23" t="s">
        <v>11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1" customFormat="1" ht="99.95" customHeight="1" x14ac:dyDescent="0.15">
      <c r="A3" s="24"/>
      <c r="B3" s="1" t="s">
        <v>0</v>
      </c>
      <c r="C3" s="2">
        <v>0</v>
      </c>
      <c r="D3" s="3" t="s">
        <v>1</v>
      </c>
      <c r="E3" s="24"/>
      <c r="F3" s="24"/>
      <c r="G3" s="24"/>
      <c r="H3" s="24"/>
      <c r="I3" s="24"/>
      <c r="J3" s="24"/>
      <c r="K3" s="24"/>
      <c r="L3" s="24"/>
    </row>
    <row r="4" spans="1:12" s="11" customFormat="1" ht="99.95" customHeight="1" x14ac:dyDescent="0.15">
      <c r="A4" s="24"/>
      <c r="B4" s="4" t="s">
        <v>12</v>
      </c>
      <c r="C4" s="5">
        <f>I16</f>
        <v>2222</v>
      </c>
      <c r="D4" s="6" t="s">
        <v>2</v>
      </c>
      <c r="E4" s="24"/>
      <c r="F4" s="24"/>
      <c r="G4" s="24"/>
      <c r="H4" s="24"/>
      <c r="I4" s="24"/>
      <c r="J4" s="24"/>
      <c r="K4" s="24"/>
      <c r="L4" s="24"/>
    </row>
    <row r="5" spans="1:12" s="11" customFormat="1" ht="75" customHeight="1" x14ac:dyDescent="0.15">
      <c r="A5" s="24"/>
      <c r="B5" s="25" t="s">
        <v>13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s="11" customFormat="1" ht="75" customHeight="1" x14ac:dyDescent="0.15">
      <c r="A6" s="24"/>
      <c r="B6" s="24"/>
      <c r="C6" s="24"/>
      <c r="D6" s="24"/>
      <c r="E6" s="24"/>
      <c r="F6" s="26"/>
      <c r="G6" s="26" t="s">
        <v>3</v>
      </c>
      <c r="H6" s="26" t="s">
        <v>4</v>
      </c>
      <c r="I6" s="26" t="s">
        <v>5</v>
      </c>
      <c r="J6" s="26" t="s">
        <v>6</v>
      </c>
      <c r="K6" s="26" t="s">
        <v>7</v>
      </c>
      <c r="L6" s="24"/>
    </row>
    <row r="7" spans="1:12" s="11" customFormat="1" ht="15.75" customHeight="1" x14ac:dyDescent="0.15">
      <c r="A7" s="7"/>
      <c r="B7" s="7"/>
      <c r="C7" s="7"/>
      <c r="D7" s="7"/>
      <c r="E7" s="7"/>
      <c r="F7" s="18" t="s">
        <v>8</v>
      </c>
      <c r="G7" s="19">
        <f>ROUNDUP(C3,0)</f>
        <v>0</v>
      </c>
      <c r="H7" s="20">
        <f>ROUNDUP(G7/2,0)</f>
        <v>0</v>
      </c>
      <c r="I7" s="21"/>
      <c r="J7" s="20">
        <f>ROUNDDOWN(G7/2,0)</f>
        <v>0</v>
      </c>
      <c r="K7" s="22"/>
      <c r="L7" s="7"/>
    </row>
    <row r="8" spans="1:12" s="11" customFormat="1" ht="15.75" customHeight="1" x14ac:dyDescent="0.15">
      <c r="A8" s="7"/>
      <c r="B8" s="7"/>
      <c r="C8" s="7"/>
      <c r="D8" s="7"/>
      <c r="E8" s="7"/>
      <c r="F8" s="8" t="s">
        <v>14</v>
      </c>
      <c r="G8" s="27">
        <v>1111</v>
      </c>
      <c r="H8" s="9">
        <f>IF($H$7&lt;0,H7,)</f>
        <v>0</v>
      </c>
      <c r="I8" s="30">
        <f>G8</f>
        <v>1111</v>
      </c>
      <c r="J8" s="9">
        <f>IF($J$7&lt;0,J7,)</f>
        <v>0</v>
      </c>
      <c r="K8" s="28">
        <f>G8</f>
        <v>1111</v>
      </c>
      <c r="L8" s="7"/>
    </row>
    <row r="9" spans="1:12" s="11" customFormat="1" ht="15.75" customHeight="1" x14ac:dyDescent="0.15">
      <c r="A9" s="7"/>
      <c r="B9" s="7"/>
      <c r="C9" s="7"/>
      <c r="D9" s="7"/>
      <c r="E9" s="7"/>
      <c r="F9" s="10" t="s">
        <v>15</v>
      </c>
      <c r="G9" s="27">
        <v>88</v>
      </c>
      <c r="H9" s="9">
        <f>IF($H$7&lt;0,0,IF($H$7&gt;10,10,$H$7))</f>
        <v>0</v>
      </c>
      <c r="I9" s="30">
        <f>G9*H9</f>
        <v>0</v>
      </c>
      <c r="J9" s="9">
        <f>IF($J$7&lt;0,0,IF($J$7&gt;10,10,$J$7))</f>
        <v>0</v>
      </c>
      <c r="K9" s="28">
        <f>G9*J9</f>
        <v>0</v>
      </c>
      <c r="L9" s="7"/>
    </row>
    <row r="10" spans="1:12" s="11" customFormat="1" ht="15.75" customHeight="1" x14ac:dyDescent="0.15">
      <c r="A10" s="7"/>
      <c r="B10" s="7"/>
      <c r="C10" s="7"/>
      <c r="D10" s="7"/>
      <c r="E10" s="7"/>
      <c r="F10" s="10" t="s">
        <v>16</v>
      </c>
      <c r="G10" s="27">
        <v>132</v>
      </c>
      <c r="H10" s="9">
        <f>IF($H$7-10&lt;0,0,IF($H$7&gt;20,10,$H$7-10))</f>
        <v>0</v>
      </c>
      <c r="I10" s="30">
        <f>G10*H10</f>
        <v>0</v>
      </c>
      <c r="J10" s="9">
        <f>IF($J$7-10&lt;0,0,IF($J$7&gt;20,10,$J$7-10))</f>
        <v>0</v>
      </c>
      <c r="K10" s="28">
        <f>G10*J10</f>
        <v>0</v>
      </c>
      <c r="L10" s="7"/>
    </row>
    <row r="11" spans="1:12" s="11" customFormat="1" ht="15.75" customHeight="1" x14ac:dyDescent="0.15">
      <c r="F11" s="12" t="s">
        <v>17</v>
      </c>
      <c r="G11" s="27">
        <v>220</v>
      </c>
      <c r="H11" s="9">
        <f>IF($H$7-20&lt;0,0,IF($H$7&gt;50,30,$H$7-20))</f>
        <v>0</v>
      </c>
      <c r="I11" s="31">
        <f>G11*H11</f>
        <v>0</v>
      </c>
      <c r="J11" s="9">
        <f>IF($J$7-20&lt;0,0,IF($J$7&gt;50,30,$J$7-20))</f>
        <v>0</v>
      </c>
      <c r="K11" s="29">
        <f>G11*J11</f>
        <v>0</v>
      </c>
    </row>
    <row r="12" spans="1:12" s="11" customFormat="1" ht="15.75" customHeight="1" x14ac:dyDescent="0.15">
      <c r="F12" s="12" t="s">
        <v>18</v>
      </c>
      <c r="G12" s="27">
        <v>264</v>
      </c>
      <c r="H12" s="9">
        <f>IF($H$7-50&lt;0,0,IF($H$7&gt;80,30,$H$7-50))</f>
        <v>0</v>
      </c>
      <c r="I12" s="31">
        <f>G12*H12</f>
        <v>0</v>
      </c>
      <c r="J12" s="9">
        <f>IF($J$7-50&lt;0,0,IF($J$7&gt;80,30,$J$7-50))</f>
        <v>0</v>
      </c>
      <c r="K12" s="29">
        <f>G12*J12</f>
        <v>0</v>
      </c>
    </row>
    <row r="13" spans="1:12" s="11" customFormat="1" ht="15.75" customHeight="1" x14ac:dyDescent="0.15">
      <c r="F13" s="12" t="s">
        <v>19</v>
      </c>
      <c r="G13" s="27">
        <v>330</v>
      </c>
      <c r="H13" s="9">
        <f>IF($H$7-80&lt;0,0,IF($H$7&gt;80,$H$7-80,0))</f>
        <v>0</v>
      </c>
      <c r="I13" s="31">
        <f>G13*H13</f>
        <v>0</v>
      </c>
      <c r="J13" s="9">
        <f>IF($J$7-80&lt;0,0,IF($J$7&gt;80,$J$7-80,0))</f>
        <v>0</v>
      </c>
      <c r="K13" s="29">
        <f>G13*J13</f>
        <v>0</v>
      </c>
    </row>
    <row r="14" spans="1:12" s="11" customFormat="1" ht="15.75" customHeight="1" x14ac:dyDescent="0.15">
      <c r="F14" s="12" t="s">
        <v>9</v>
      </c>
      <c r="G14" s="13"/>
      <c r="H14" s="14">
        <f>SUM(H8:H13)</f>
        <v>0</v>
      </c>
      <c r="I14" s="31">
        <f>SUM(I8:I13)</f>
        <v>1111</v>
      </c>
      <c r="J14" s="14">
        <f>SUM(J8:J13)</f>
        <v>0</v>
      </c>
      <c r="K14" s="29">
        <f>SUM(K8:K13)</f>
        <v>1111</v>
      </c>
    </row>
    <row r="15" spans="1:12" s="11" customFormat="1" ht="15.75" customHeight="1" x14ac:dyDescent="0.15"/>
    <row r="16" spans="1:12" s="11" customFormat="1" ht="15.75" customHeight="1" x14ac:dyDescent="0.15">
      <c r="F16" s="15" t="s">
        <v>10</v>
      </c>
      <c r="G16" s="16"/>
      <c r="H16" s="16"/>
      <c r="I16" s="17">
        <f>ROUNDDOWN(I14+K14,0)</f>
        <v>2222</v>
      </c>
    </row>
    <row r="17" s="11" customFormat="1" ht="14.25" x14ac:dyDescent="0.15"/>
    <row r="18" s="11" customFormat="1" ht="14.25" x14ac:dyDescent="0.15"/>
    <row r="19" s="11" customFormat="1" ht="14.25" x14ac:dyDescent="0.15"/>
    <row r="20" s="11" customFormat="1" ht="14.25" x14ac:dyDescent="0.15"/>
    <row r="21" s="11" customFormat="1" ht="14.25" x14ac:dyDescent="0.15"/>
    <row r="22" s="11" customFormat="1" ht="14.25" x14ac:dyDescent="0.15"/>
    <row r="23" s="11" customFormat="1" ht="14.25" x14ac:dyDescent="0.15"/>
    <row r="24" s="11" customFormat="1" ht="14.25" x14ac:dyDescent="0.15"/>
    <row r="25" s="11" customFormat="1" ht="14.25" x14ac:dyDescent="0.15"/>
    <row r="26" s="11" customFormat="1" ht="14.25" x14ac:dyDescent="0.15"/>
    <row r="27" s="11" customFormat="1" ht="14.25" x14ac:dyDescent="0.15"/>
    <row r="28" s="11" customFormat="1" ht="14.25" x14ac:dyDescent="0.15"/>
    <row r="29" s="11" customFormat="1" ht="14.25" x14ac:dyDescent="0.15"/>
    <row r="30" s="11" customFormat="1" ht="14.25" x14ac:dyDescent="0.15"/>
    <row r="31" s="11" customFormat="1" ht="14.25" x14ac:dyDescent="0.15"/>
    <row r="32" s="11" customFormat="1" ht="14.25" x14ac:dyDescent="0.15"/>
    <row r="33" s="11" customFormat="1" ht="14.25" x14ac:dyDescent="0.15"/>
    <row r="34" s="11" customFormat="1" ht="14.25" x14ac:dyDescent="0.15"/>
    <row r="35" s="11" customFormat="1" ht="14.25" x14ac:dyDescent="0.15"/>
    <row r="36" s="11" customFormat="1" ht="14.25" x14ac:dyDescent="0.15"/>
    <row r="37" s="11" customFormat="1" ht="14.25" x14ac:dyDescent="0.15"/>
    <row r="38" s="11" customFormat="1" ht="14.25" x14ac:dyDescent="0.15"/>
    <row r="39" s="11" customFormat="1" ht="14.25" x14ac:dyDescent="0.15"/>
    <row r="40" s="11" customFormat="1" ht="14.25" x14ac:dyDescent="0.15"/>
  </sheetData>
  <sheetProtection sheet="1" selectLockedCells="1"/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水道料金計算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2025-10-17T00:57:45Z</dcterms:created>
  <dcterms:modified xsi:type="dcterms:W3CDTF">2025-10-17T00:58:02Z</dcterms:modified>
</cp:coreProperties>
</file>